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7235" windowHeight="109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3" i="1"/>
  <c r="C23"/>
  <c r="C27"/>
  <c r="D27"/>
  <c r="D24"/>
  <c r="D25"/>
  <c r="C24"/>
  <c r="C25"/>
  <c r="AI23"/>
  <c r="AI24"/>
  <c r="D14"/>
  <c r="C14"/>
  <c r="D8"/>
  <c r="C8"/>
</calcChain>
</file>

<file path=xl/sharedStrings.xml><?xml version="1.0" encoding="utf-8"?>
<sst xmlns="http://schemas.openxmlformats.org/spreadsheetml/2006/main" count="136" uniqueCount="77">
  <si>
    <t>学籍番号</t>
    <rPh sb="0" eb="2">
      <t>ガクセキ</t>
    </rPh>
    <rPh sb="2" eb="4">
      <t>バンゴウ</t>
    </rPh>
    <phoneticPr fontId="1"/>
  </si>
  <si>
    <t>一般測定局名称</t>
    <rPh sb="0" eb="2">
      <t>イッパン</t>
    </rPh>
    <rPh sb="2" eb="5">
      <t>ソクテイキョク</t>
    </rPh>
    <rPh sb="5" eb="7">
      <t>メイショウ</t>
    </rPh>
    <phoneticPr fontId="1"/>
  </si>
  <si>
    <t>10月9日8：00</t>
    <rPh sb="2" eb="3">
      <t>ガツ</t>
    </rPh>
    <rPh sb="4" eb="5">
      <t>ニチ</t>
    </rPh>
    <phoneticPr fontId="1"/>
  </si>
  <si>
    <t>10月9日11：00</t>
    <rPh sb="2" eb="3">
      <t>ガツ</t>
    </rPh>
    <rPh sb="4" eb="5">
      <t>ニチ</t>
    </rPh>
    <phoneticPr fontId="1"/>
  </si>
  <si>
    <t>10月9日14：00</t>
    <rPh sb="2" eb="3">
      <t>ガツ</t>
    </rPh>
    <rPh sb="4" eb="5">
      <t>ニチ</t>
    </rPh>
    <phoneticPr fontId="1"/>
  </si>
  <si>
    <t>10月9日17：00</t>
    <rPh sb="2" eb="3">
      <t>ガツ</t>
    </rPh>
    <rPh sb="4" eb="5">
      <t>ニチ</t>
    </rPh>
    <phoneticPr fontId="1"/>
  </si>
  <si>
    <t>10月9日20：00</t>
    <rPh sb="2" eb="3">
      <t>ガツ</t>
    </rPh>
    <rPh sb="4" eb="5">
      <t>ニチ</t>
    </rPh>
    <phoneticPr fontId="1"/>
  </si>
  <si>
    <t>10月9日23：00</t>
    <rPh sb="2" eb="3">
      <t>ガツ</t>
    </rPh>
    <rPh sb="4" eb="5">
      <t>ニチ</t>
    </rPh>
    <phoneticPr fontId="1"/>
  </si>
  <si>
    <t>10月10日2：00</t>
    <rPh sb="2" eb="3">
      <t>ガツ</t>
    </rPh>
    <rPh sb="5" eb="6">
      <t>ニチ</t>
    </rPh>
    <phoneticPr fontId="1"/>
  </si>
  <si>
    <t>10月10日5：00</t>
    <rPh sb="2" eb="3">
      <t>ガツ</t>
    </rPh>
    <rPh sb="5" eb="6">
      <t>ニチ</t>
    </rPh>
    <phoneticPr fontId="1"/>
  </si>
  <si>
    <t>10月10日8：00</t>
    <rPh sb="2" eb="3">
      <t>ガツ</t>
    </rPh>
    <rPh sb="5" eb="6">
      <t>ニチ</t>
    </rPh>
    <phoneticPr fontId="1"/>
  </si>
  <si>
    <t>自宅に最も近い一般測定局の名称と二酸化窒素濃度（ppb）</t>
    <rPh sb="0" eb="2">
      <t>ジタク</t>
    </rPh>
    <rPh sb="3" eb="4">
      <t>モット</t>
    </rPh>
    <rPh sb="5" eb="6">
      <t>チカ</t>
    </rPh>
    <rPh sb="7" eb="9">
      <t>イッパン</t>
    </rPh>
    <rPh sb="9" eb="12">
      <t>ソクテイキョク</t>
    </rPh>
    <rPh sb="13" eb="15">
      <t>メイショウ</t>
    </rPh>
    <rPh sb="16" eb="19">
      <t>ニサンカ</t>
    </rPh>
    <rPh sb="19" eb="21">
      <t>チッソ</t>
    </rPh>
    <rPh sb="21" eb="23">
      <t>ノウド</t>
    </rPh>
    <phoneticPr fontId="1"/>
  </si>
  <si>
    <t>日平均二酸化窒素濃度(ppb)</t>
    <rPh sb="0" eb="1">
      <t>ヒ</t>
    </rPh>
    <rPh sb="1" eb="3">
      <t>ヘイキン</t>
    </rPh>
    <rPh sb="3" eb="6">
      <t>ニサンカ</t>
    </rPh>
    <rPh sb="6" eb="8">
      <t>チッソ</t>
    </rPh>
    <rPh sb="8" eb="10">
      <t>ノウド</t>
    </rPh>
    <phoneticPr fontId="1"/>
  </si>
  <si>
    <t>室内</t>
    <rPh sb="0" eb="2">
      <t>シツナイ</t>
    </rPh>
    <phoneticPr fontId="1"/>
  </si>
  <si>
    <t>個人</t>
    <rPh sb="0" eb="2">
      <t>コジン</t>
    </rPh>
    <phoneticPr fontId="1"/>
  </si>
  <si>
    <t>開封日時</t>
    <rPh sb="0" eb="2">
      <t>カイフウ</t>
    </rPh>
    <rPh sb="2" eb="4">
      <t>ニチジ</t>
    </rPh>
    <phoneticPr fontId="1"/>
  </si>
  <si>
    <t>封入日時</t>
    <rPh sb="0" eb="2">
      <t>フウニュウ</t>
    </rPh>
    <rPh sb="2" eb="4">
      <t>ニチジ</t>
    </rPh>
    <phoneticPr fontId="1"/>
  </si>
  <si>
    <t>捕集時間（時間）</t>
    <rPh sb="0" eb="2">
      <t>ホシュウ</t>
    </rPh>
    <rPh sb="2" eb="4">
      <t>ジカン</t>
    </rPh>
    <rPh sb="5" eb="7">
      <t>ジカン</t>
    </rPh>
    <phoneticPr fontId="1"/>
  </si>
  <si>
    <t>喫煙（有・無）</t>
    <rPh sb="0" eb="2">
      <t>キツエン</t>
    </rPh>
    <rPh sb="3" eb="4">
      <t>アリ</t>
    </rPh>
    <rPh sb="5" eb="6">
      <t>ナシ</t>
    </rPh>
    <phoneticPr fontId="1"/>
  </si>
  <si>
    <t>片側2車線以上の道路からの距離</t>
    <rPh sb="0" eb="2">
      <t>カタガワ</t>
    </rPh>
    <rPh sb="3" eb="5">
      <t>シャセン</t>
    </rPh>
    <rPh sb="5" eb="7">
      <t>イジョウ</t>
    </rPh>
    <rPh sb="8" eb="10">
      <t>ドウロ</t>
    </rPh>
    <rPh sb="13" eb="15">
      <t>キョリ</t>
    </rPh>
    <phoneticPr fontId="1"/>
  </si>
  <si>
    <t>片側1車線以上の道路からの距離</t>
    <rPh sb="0" eb="2">
      <t>カタガワ</t>
    </rPh>
    <rPh sb="3" eb="5">
      <t>シャセン</t>
    </rPh>
    <rPh sb="5" eb="7">
      <t>イジョウ</t>
    </rPh>
    <rPh sb="8" eb="10">
      <t>ドウロ</t>
    </rPh>
    <rPh sb="13" eb="15">
      <t>キョリ</t>
    </rPh>
    <phoneticPr fontId="1"/>
  </si>
  <si>
    <t>室内（寝室）に置いたフィルターバッジ</t>
    <rPh sb="0" eb="2">
      <t>シツナイ</t>
    </rPh>
    <rPh sb="3" eb="5">
      <t>シンシツ</t>
    </rPh>
    <rPh sb="7" eb="8">
      <t>オ</t>
    </rPh>
    <phoneticPr fontId="1"/>
  </si>
  <si>
    <t>個人（胸元）に着用したフィルターバッジ</t>
    <rPh sb="0" eb="2">
      <t>コジン</t>
    </rPh>
    <rPh sb="3" eb="5">
      <t>ムナモト</t>
    </rPh>
    <rPh sb="7" eb="9">
      <t>チャクヨウ</t>
    </rPh>
    <phoneticPr fontId="1"/>
  </si>
  <si>
    <t>自宅内・調理</t>
    <rPh sb="0" eb="2">
      <t>ジタク</t>
    </rPh>
    <rPh sb="2" eb="3">
      <t>ナイ</t>
    </rPh>
    <rPh sb="4" eb="6">
      <t>チョウリ</t>
    </rPh>
    <phoneticPr fontId="1"/>
  </si>
  <si>
    <t>自宅内・その他</t>
    <rPh sb="0" eb="2">
      <t>ジタク</t>
    </rPh>
    <rPh sb="2" eb="3">
      <t>ナイ</t>
    </rPh>
    <rPh sb="6" eb="7">
      <t>タ</t>
    </rPh>
    <phoneticPr fontId="1"/>
  </si>
  <si>
    <t>屋外・徒歩</t>
    <rPh sb="0" eb="2">
      <t>オクガイ</t>
    </rPh>
    <rPh sb="3" eb="5">
      <t>トホ</t>
    </rPh>
    <phoneticPr fontId="1"/>
  </si>
  <si>
    <t>屋外・自転車</t>
    <rPh sb="0" eb="2">
      <t>オクガイ</t>
    </rPh>
    <rPh sb="3" eb="6">
      <t>ジテンシャ</t>
    </rPh>
    <phoneticPr fontId="1"/>
  </si>
  <si>
    <t>屋外・地下鉄</t>
    <rPh sb="0" eb="2">
      <t>オクガイ</t>
    </rPh>
    <rPh sb="3" eb="6">
      <t>チカテツ</t>
    </rPh>
    <phoneticPr fontId="1"/>
  </si>
  <si>
    <t>屋外・その他</t>
    <rPh sb="0" eb="2">
      <t>オクガイ</t>
    </rPh>
    <rPh sb="5" eb="6">
      <t>タ</t>
    </rPh>
    <phoneticPr fontId="1"/>
  </si>
  <si>
    <t>大学・実習</t>
    <rPh sb="0" eb="2">
      <t>ダイガク</t>
    </rPh>
    <rPh sb="3" eb="5">
      <t>ジッシュウ</t>
    </rPh>
    <phoneticPr fontId="1"/>
  </si>
  <si>
    <t>大学・その他</t>
    <rPh sb="0" eb="2">
      <t>ダイガク</t>
    </rPh>
    <rPh sb="5" eb="6">
      <t>タ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</si>
  <si>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</si>
  <si>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</si>
  <si>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フィルターバッジ着用中の行動内訳（時間）</t>
    <rPh sb="8" eb="11">
      <t>チャクヨウチュウ</t>
    </rPh>
    <rPh sb="12" eb="14">
      <t>コウドウ</t>
    </rPh>
    <rPh sb="14" eb="16">
      <t>ウチワケ</t>
    </rPh>
    <rPh sb="17" eb="19">
      <t>ジカン</t>
    </rPh>
    <phoneticPr fontId="1"/>
  </si>
  <si>
    <t>メモ</t>
    <phoneticPr fontId="1"/>
  </si>
  <si>
    <t>実習日</t>
    <rPh sb="0" eb="2">
      <t>ジッシュウ</t>
    </rPh>
    <rPh sb="2" eb="3">
      <t>ヒ</t>
    </rPh>
    <phoneticPr fontId="1"/>
  </si>
  <si>
    <t>文京区本駒込</t>
    <rPh sb="0" eb="3">
      <t>ブンキョウク</t>
    </rPh>
    <rPh sb="3" eb="6">
      <t>ホンコマゴメ</t>
    </rPh>
    <phoneticPr fontId="1"/>
  </si>
  <si>
    <t>板橋区本町</t>
    <rPh sb="0" eb="3">
      <t>イタバシク</t>
    </rPh>
    <rPh sb="3" eb="5">
      <t>モトマチ</t>
    </rPh>
    <phoneticPr fontId="1"/>
  </si>
  <si>
    <t>発色液フィルター入りチューブで直接10ml取った為少ない</t>
    <rPh sb="0" eb="2">
      <t>ハッショク</t>
    </rPh>
    <rPh sb="2" eb="3">
      <t>エキ</t>
    </rPh>
    <rPh sb="8" eb="9">
      <t>イ</t>
    </rPh>
    <rPh sb="15" eb="17">
      <t>チョクセツ</t>
    </rPh>
    <rPh sb="21" eb="22">
      <t>ト</t>
    </rPh>
    <rPh sb="24" eb="25">
      <t>タメ</t>
    </rPh>
    <rPh sb="25" eb="26">
      <t>スク</t>
    </rPh>
    <phoneticPr fontId="1"/>
  </si>
  <si>
    <t>千代田区神田司</t>
    <rPh sb="0" eb="4">
      <t>チヨダク</t>
    </rPh>
    <rPh sb="4" eb="6">
      <t>カンダ</t>
    </rPh>
    <rPh sb="6" eb="7">
      <t>ツカサ</t>
    </rPh>
    <phoneticPr fontId="1"/>
  </si>
  <si>
    <t>調布市深大寺南町</t>
    <rPh sb="0" eb="3">
      <t>チョウフシ</t>
    </rPh>
    <rPh sb="3" eb="4">
      <t>シン</t>
    </rPh>
    <rPh sb="4" eb="5">
      <t>ダイ</t>
    </rPh>
    <rPh sb="5" eb="6">
      <t>ジ</t>
    </rPh>
    <rPh sb="6" eb="7">
      <t>ミナミ</t>
    </rPh>
    <rPh sb="7" eb="8">
      <t>マチ</t>
    </rPh>
    <phoneticPr fontId="1"/>
  </si>
  <si>
    <t>蘇我中学校</t>
  </si>
  <si>
    <t>文京区本駒込</t>
  </si>
  <si>
    <t>測定時間がずれている。発色液フィルター入りチューブで直接10ml取った為少ない</t>
    <rPh sb="0" eb="2">
      <t>ソクテイ</t>
    </rPh>
    <rPh sb="2" eb="4">
      <t>ジカン</t>
    </rPh>
    <phoneticPr fontId="1"/>
  </si>
  <si>
    <t>外出は、本郷、新宿、有楽町、銀座。室内試料が、発色液フィルター入りチューブで直接10ml取った為少ない。</t>
    <rPh sb="0" eb="2">
      <t>ガイシュツ</t>
    </rPh>
    <rPh sb="4" eb="6">
      <t>ホンゴウ</t>
    </rPh>
    <rPh sb="7" eb="9">
      <t>シンジュク</t>
    </rPh>
    <rPh sb="10" eb="13">
      <t>ユウラクチョウ</t>
    </rPh>
    <rPh sb="14" eb="16">
      <t>ギンザ</t>
    </rPh>
    <rPh sb="17" eb="19">
      <t>シツナイ</t>
    </rPh>
    <rPh sb="19" eb="21">
      <t>シリョウ</t>
    </rPh>
    <phoneticPr fontId="1"/>
  </si>
  <si>
    <t>板橋区本町</t>
    <rPh sb="0" eb="3">
      <t>イタバシク</t>
    </rPh>
    <rPh sb="3" eb="5">
      <t>ホンマチ</t>
    </rPh>
    <phoneticPr fontId="3"/>
  </si>
  <si>
    <t>無</t>
    <rPh sb="0" eb="1">
      <t>ム</t>
    </rPh>
    <phoneticPr fontId="3"/>
  </si>
  <si>
    <t>府中市宮西町</t>
    <rPh sb="0" eb="3">
      <t>フチュウシ</t>
    </rPh>
    <rPh sb="3" eb="5">
      <t>ミヤニシ</t>
    </rPh>
    <rPh sb="5" eb="6">
      <t>チョウ</t>
    </rPh>
    <phoneticPr fontId="3"/>
  </si>
  <si>
    <t>測定時間がずれている。</t>
    <rPh sb="0" eb="2">
      <t>ソクテイ</t>
    </rPh>
    <rPh sb="2" eb="4">
      <t>ジカン</t>
    </rPh>
    <phoneticPr fontId="1"/>
  </si>
  <si>
    <t>測定時間がずれている。</t>
    <rPh sb="0" eb="2">
      <t>ソクテイ</t>
    </rPh>
    <rPh sb="2" eb="4">
      <t>ジカン</t>
    </rPh>
    <phoneticPr fontId="1"/>
  </si>
  <si>
    <t>無</t>
    <rPh sb="0" eb="1">
      <t>ナ</t>
    </rPh>
    <phoneticPr fontId="1"/>
  </si>
  <si>
    <t>測定時間がずれている</t>
    <rPh sb="0" eb="2">
      <t>ソクテイ</t>
    </rPh>
    <rPh sb="2" eb="4">
      <t>ジカン</t>
    </rPh>
    <phoneticPr fontId="1"/>
  </si>
  <si>
    <t>調布市深大寺南町</t>
    <rPh sb="0" eb="3">
      <t>チョウフシ</t>
    </rPh>
    <rPh sb="3" eb="6">
      <t>ジンダイジ</t>
    </rPh>
    <rPh sb="6" eb="8">
      <t>ミナミチョウ</t>
    </rPh>
    <phoneticPr fontId="1"/>
  </si>
  <si>
    <t>豊島区明治通り西巣鴨</t>
    <rPh sb="0" eb="3">
      <t>トシマク</t>
    </rPh>
    <rPh sb="3" eb="5">
      <t>メイジ</t>
    </rPh>
    <rPh sb="5" eb="6">
      <t>ドオ</t>
    </rPh>
    <rPh sb="7" eb="10">
      <t>ニシスガモ</t>
    </rPh>
    <phoneticPr fontId="1"/>
  </si>
  <si>
    <t>測定時間がずれている。アルミ袋に入れていなかったため密閉が不十分。</t>
    <rPh sb="0" eb="2">
      <t>ソクテイ</t>
    </rPh>
    <rPh sb="2" eb="4">
      <t>ジカン</t>
    </rPh>
    <rPh sb="14" eb="15">
      <t>ブクロ</t>
    </rPh>
    <rPh sb="16" eb="17">
      <t>イ</t>
    </rPh>
    <rPh sb="26" eb="28">
      <t>ミッペイ</t>
    </rPh>
    <rPh sb="29" eb="32">
      <t>フジュウブン</t>
    </rPh>
    <phoneticPr fontId="1"/>
  </si>
  <si>
    <t>測定時間がずれていて、短い（半分）。アルミ袋に入れていなかったため密閉が不十分。</t>
    <rPh sb="0" eb="2">
      <t>ソクテイ</t>
    </rPh>
    <rPh sb="2" eb="4">
      <t>ジカン</t>
    </rPh>
    <rPh sb="11" eb="12">
      <t>ミジカ</t>
    </rPh>
    <rPh sb="14" eb="16">
      <t>ハンブン</t>
    </rPh>
    <phoneticPr fontId="1"/>
  </si>
  <si>
    <t>世田谷区上馬</t>
    <rPh sb="0" eb="4">
      <t>セタガヤク</t>
    </rPh>
    <rPh sb="4" eb="6">
      <t>カミウマ</t>
    </rPh>
    <phoneticPr fontId="1"/>
  </si>
  <si>
    <t>有</t>
    <rPh sb="0" eb="1">
      <t>アリ</t>
    </rPh>
    <phoneticPr fontId="1"/>
  </si>
  <si>
    <t>国設新宿</t>
    <rPh sb="0" eb="2">
      <t>コクセツ</t>
    </rPh>
    <rPh sb="2" eb="4">
      <t>シンジュク</t>
    </rPh>
    <phoneticPr fontId="1"/>
  </si>
  <si>
    <t>荒川区南千住</t>
    <rPh sb="0" eb="3">
      <t>アラカワク</t>
    </rPh>
    <rPh sb="3" eb="6">
      <t>ミナミセンジュ</t>
    </rPh>
    <phoneticPr fontId="1"/>
  </si>
  <si>
    <t>測定時間がずれている。</t>
    <rPh sb="0" eb="2">
      <t>ソクテイ</t>
    </rPh>
    <rPh sb="2" eb="4">
      <t>ジカン</t>
    </rPh>
    <phoneticPr fontId="1"/>
  </si>
  <si>
    <t>無</t>
    <rPh sb="0" eb="1">
      <t>ム</t>
    </rPh>
    <phoneticPr fontId="1"/>
  </si>
  <si>
    <t>アルミ袋に入れていなかっため密閉が不十分</t>
    <rPh sb="3" eb="4">
      <t>ブクロ</t>
    </rPh>
    <rPh sb="5" eb="6">
      <t>イ</t>
    </rPh>
    <rPh sb="14" eb="16">
      <t>ミッペイ</t>
    </rPh>
    <rPh sb="17" eb="20">
      <t>フジュウブン</t>
    </rPh>
    <phoneticPr fontId="1"/>
  </si>
  <si>
    <t>足立区綾瀬</t>
    <rPh sb="0" eb="3">
      <t>アダチク</t>
    </rPh>
    <rPh sb="3" eb="5">
      <t>アヤセ</t>
    </rPh>
    <phoneticPr fontId="1"/>
  </si>
  <si>
    <t>無</t>
    <rPh sb="0" eb="1">
      <t>ナシ</t>
    </rPh>
    <phoneticPr fontId="1"/>
  </si>
  <si>
    <t>鎌倉市役所</t>
    <rPh sb="0" eb="5">
      <t>カマクラシヤクショ</t>
    </rPh>
    <phoneticPr fontId="1"/>
  </si>
  <si>
    <t>アルミの袋に再度入れなかった。ビニール袋に入れた。</t>
    <rPh sb="4" eb="5">
      <t>フクロ</t>
    </rPh>
    <rPh sb="6" eb="8">
      <t>サイド</t>
    </rPh>
    <rPh sb="8" eb="9">
      <t>イ</t>
    </rPh>
    <rPh sb="19" eb="20">
      <t>ブクロ</t>
    </rPh>
    <rPh sb="21" eb="22">
      <t>ハイ</t>
    </rPh>
    <phoneticPr fontId="1"/>
  </si>
  <si>
    <t>無</t>
    <rPh sb="0" eb="1">
      <t>ナ</t>
    </rPh>
    <phoneticPr fontId="1"/>
  </si>
  <si>
    <t>21</t>
    <phoneticPr fontId="1"/>
  </si>
  <si>
    <t>24</t>
    <phoneticPr fontId="1"/>
  </si>
  <si>
    <t>測定時間がずれている</t>
    <rPh sb="0" eb="2">
      <t>ソクテイ</t>
    </rPh>
    <rPh sb="2" eb="4">
      <t>ジカン</t>
    </rPh>
    <phoneticPr fontId="1"/>
  </si>
  <si>
    <t>杉並区久我山</t>
    <rPh sb="0" eb="3">
      <t>スギナミク</t>
    </rPh>
    <rPh sb="3" eb="6">
      <t>クガヤマ</t>
    </rPh>
    <phoneticPr fontId="1"/>
  </si>
  <si>
    <t>文京区本駒込</t>
    <rPh sb="0" eb="3">
      <t>ブンキョウク</t>
    </rPh>
    <phoneticPr fontId="1"/>
  </si>
  <si>
    <t>測定時間がずれている。アルミの袋に入れなかった。</t>
    <rPh sb="0" eb="2">
      <t>ソクテイ</t>
    </rPh>
    <rPh sb="2" eb="4">
      <t>ジカン</t>
    </rPh>
    <rPh sb="15" eb="16">
      <t>フクロ</t>
    </rPh>
    <rPh sb="17" eb="18">
      <t>イ</t>
    </rPh>
    <phoneticPr fontId="1"/>
  </si>
  <si>
    <t>封入を忘れていたために捕集時間が長くなってしまった。フィルターがつかっていなかった。</t>
    <rPh sb="0" eb="2">
      <t>フウニュウ</t>
    </rPh>
    <rPh sb="3" eb="4">
      <t>ワス</t>
    </rPh>
    <rPh sb="11" eb="13">
      <t>ホシュウ</t>
    </rPh>
    <rPh sb="13" eb="15">
      <t>ジカン</t>
    </rPh>
    <rPh sb="16" eb="17">
      <t>ナガ</t>
    </rPh>
    <phoneticPr fontId="1"/>
  </si>
  <si>
    <t>部屋は何階？</t>
    <rPh sb="0" eb="2">
      <t>ヘヤ</t>
    </rPh>
    <rPh sb="3" eb="4">
      <t>ナン</t>
    </rPh>
    <rPh sb="4" eb="5">
      <t>カイ</t>
    </rPh>
    <phoneticPr fontId="1"/>
  </si>
  <si>
    <t>28</t>
    <phoneticPr fontId="1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</si>
</sst>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yyyy/m/d\ h:mm;@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7" borderId="2" xfId="0" applyNumberFormat="1" applyFont="1" applyFill="1" applyBorder="1" applyAlignment="1">
      <alignment vertical="center"/>
    </xf>
    <xf numFmtId="0" fontId="4" fillId="7" borderId="0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14" fontId="5" fillId="0" borderId="0" xfId="0" applyNumberFormat="1" applyFont="1">
      <alignment vertical="center"/>
    </xf>
    <xf numFmtId="0" fontId="5" fillId="6" borderId="0" xfId="0" applyFont="1" applyFill="1">
      <alignment vertical="center"/>
    </xf>
    <xf numFmtId="14" fontId="4" fillId="7" borderId="1" xfId="0" applyNumberFormat="1" applyFont="1" applyFill="1" applyBorder="1" applyAlignment="1">
      <alignment vertical="center"/>
    </xf>
    <xf numFmtId="0" fontId="4" fillId="7" borderId="1" xfId="0" applyNumberFormat="1" applyFont="1" applyFill="1" applyBorder="1" applyAlignment="1">
      <alignment vertical="center"/>
    </xf>
    <xf numFmtId="176" fontId="5" fillId="0" borderId="0" xfId="0" applyNumberFormat="1" applyFont="1">
      <alignment vertical="center"/>
    </xf>
    <xf numFmtId="176" fontId="4" fillId="7" borderId="1" xfId="0" applyNumberFormat="1" applyFont="1" applyFill="1" applyBorder="1" applyAlignment="1">
      <alignment vertical="center"/>
    </xf>
    <xf numFmtId="14" fontId="0" fillId="0" borderId="0" xfId="0" applyNumberFormat="1">
      <alignment vertical="center"/>
    </xf>
    <xf numFmtId="0" fontId="5" fillId="0" borderId="0" xfId="0" applyFont="1" applyFill="1" applyBorder="1">
      <alignment vertical="center"/>
    </xf>
    <xf numFmtId="22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5" fillId="0" borderId="0" xfId="0" applyNumberFormat="1" applyFont="1">
      <alignment vertical="center"/>
    </xf>
    <xf numFmtId="177" fontId="5" fillId="6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49" fontId="5" fillId="0" borderId="0" xfId="0" applyNumberFormat="1" applyFont="1">
      <alignment vertical="center"/>
    </xf>
    <xf numFmtId="49" fontId="5" fillId="6" borderId="0" xfId="0" applyNumberFormat="1" applyFont="1" applyFill="1">
      <alignment vertical="center"/>
    </xf>
    <xf numFmtId="49" fontId="5" fillId="0" borderId="0" xfId="0" applyNumberFormat="1" applyFont="1" applyFill="1" applyBorder="1">
      <alignment vertical="center"/>
    </xf>
    <xf numFmtId="49" fontId="0" fillId="0" borderId="0" xfId="0" applyNumberFormat="1">
      <alignment vertical="center"/>
    </xf>
    <xf numFmtId="49" fontId="6" fillId="0" borderId="0" xfId="0" applyNumberFormat="1" applyFont="1">
      <alignment vertical="center"/>
    </xf>
    <xf numFmtId="177" fontId="5" fillId="0" borderId="0" xfId="0" applyNumberFormat="1" applyFont="1" applyFill="1">
      <alignment vertical="center"/>
    </xf>
    <xf numFmtId="49" fontId="5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6" fillId="0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tabSelected="1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K35" sqref="K35"/>
    </sheetView>
  </sheetViews>
  <sheetFormatPr defaultRowHeight="13.5"/>
  <cols>
    <col min="1" max="1" width="11.625" bestFit="1" customWidth="1"/>
    <col min="3" max="3" width="11.375" customWidth="1"/>
    <col min="5" max="5" width="15.125" bestFit="1" customWidth="1"/>
    <col min="15" max="15" width="17.25" bestFit="1" customWidth="1"/>
    <col min="16" max="16" width="19" customWidth="1"/>
    <col min="22" max="22" width="16.125" bestFit="1" customWidth="1"/>
    <col min="23" max="23" width="17.25" bestFit="1" customWidth="1"/>
    <col min="36" max="36" width="95.125" bestFit="1" customWidth="1"/>
  </cols>
  <sheetData>
    <row r="1" spans="1:36">
      <c r="A1" s="5"/>
      <c r="B1" s="5"/>
      <c r="C1" s="41" t="s">
        <v>12</v>
      </c>
      <c r="D1" s="41"/>
      <c r="E1" s="40" t="s">
        <v>11</v>
      </c>
      <c r="F1" s="40"/>
      <c r="G1" s="40"/>
      <c r="H1" s="40"/>
      <c r="I1" s="40"/>
      <c r="J1" s="40"/>
      <c r="K1" s="40"/>
      <c r="L1" s="40"/>
      <c r="M1" s="40"/>
      <c r="N1" s="40"/>
      <c r="O1" s="42" t="s">
        <v>21</v>
      </c>
      <c r="P1" s="42"/>
      <c r="Q1" s="42"/>
      <c r="R1" s="42"/>
      <c r="S1" s="42"/>
      <c r="T1" s="42"/>
      <c r="U1" s="42"/>
      <c r="V1" s="43" t="s">
        <v>22</v>
      </c>
      <c r="W1" s="43"/>
      <c r="X1" s="43"/>
      <c r="Y1" s="43"/>
      <c r="Z1" s="44" t="s">
        <v>33</v>
      </c>
      <c r="AA1" s="44"/>
      <c r="AB1" s="44"/>
      <c r="AC1" s="44"/>
      <c r="AD1" s="44"/>
      <c r="AE1" s="44"/>
      <c r="AF1" s="44"/>
      <c r="AG1" s="44"/>
      <c r="AH1" s="44"/>
      <c r="AI1" s="44"/>
      <c r="AJ1" s="5"/>
    </row>
    <row r="2" spans="1:36" s="1" customFormat="1" ht="54">
      <c r="A2" s="6" t="s">
        <v>35</v>
      </c>
      <c r="B2" s="6" t="s">
        <v>0</v>
      </c>
      <c r="C2" s="6" t="s">
        <v>13</v>
      </c>
      <c r="D2" s="6" t="s">
        <v>14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8" t="s">
        <v>15</v>
      </c>
      <c r="P2" s="8" t="s">
        <v>16</v>
      </c>
      <c r="Q2" s="8" t="s">
        <v>17</v>
      </c>
      <c r="R2" s="8" t="s">
        <v>18</v>
      </c>
      <c r="S2" s="9" t="s">
        <v>75</v>
      </c>
      <c r="T2" s="8" t="s">
        <v>19</v>
      </c>
      <c r="U2" s="8" t="s">
        <v>20</v>
      </c>
      <c r="V2" s="10" t="s">
        <v>15</v>
      </c>
      <c r="W2" s="10" t="s">
        <v>16</v>
      </c>
      <c r="X2" s="10" t="s">
        <v>17</v>
      </c>
      <c r="Y2" s="10" t="s">
        <v>18</v>
      </c>
      <c r="Z2" s="11" t="s">
        <v>23</v>
      </c>
      <c r="AA2" s="11" t="s">
        <v>24</v>
      </c>
      <c r="AB2" s="11" t="s">
        <v>25</v>
      </c>
      <c r="AC2" s="11" t="s">
        <v>26</v>
      </c>
      <c r="AD2" s="11" t="s">
        <v>27</v>
      </c>
      <c r="AE2" s="11" t="s">
        <v>28</v>
      </c>
      <c r="AF2" s="11" t="s">
        <v>29</v>
      </c>
      <c r="AG2" s="11" t="s">
        <v>30</v>
      </c>
      <c r="AH2" s="11" t="s">
        <v>31</v>
      </c>
      <c r="AI2" s="11" t="s">
        <v>32</v>
      </c>
      <c r="AJ2" s="6" t="s">
        <v>34</v>
      </c>
    </row>
    <row r="3" spans="1:36">
      <c r="A3" s="12">
        <v>40827</v>
      </c>
      <c r="B3" s="5">
        <v>112013</v>
      </c>
      <c r="C3" s="16">
        <v>2.875</v>
      </c>
      <c r="D3" s="16">
        <v>10.757999999999999</v>
      </c>
      <c r="E3" s="5" t="s">
        <v>36</v>
      </c>
      <c r="F3" s="5">
        <v>16</v>
      </c>
      <c r="G3" s="5">
        <v>16</v>
      </c>
      <c r="H3" s="5">
        <v>21</v>
      </c>
      <c r="I3" s="5">
        <v>29</v>
      </c>
      <c r="J3" s="5">
        <v>35</v>
      </c>
      <c r="K3" s="5">
        <v>21</v>
      </c>
      <c r="L3" s="5">
        <v>18</v>
      </c>
      <c r="M3" s="5">
        <v>10</v>
      </c>
      <c r="N3" s="5">
        <v>16</v>
      </c>
      <c r="O3" s="22">
        <v>40825.472222222219</v>
      </c>
      <c r="P3" s="22">
        <v>40826.472222222219</v>
      </c>
      <c r="Q3" s="5">
        <v>24</v>
      </c>
      <c r="R3" s="5" t="s">
        <v>46</v>
      </c>
      <c r="S3" s="5">
        <v>1</v>
      </c>
      <c r="T3" s="5">
        <v>150</v>
      </c>
      <c r="U3" s="5">
        <v>30</v>
      </c>
      <c r="V3" s="22">
        <v>40825.486111111109</v>
      </c>
      <c r="W3" s="30">
        <v>40826.472222222219</v>
      </c>
      <c r="X3" s="31">
        <v>24</v>
      </c>
      <c r="Y3" s="5" t="s">
        <v>46</v>
      </c>
      <c r="Z3" s="5">
        <v>0</v>
      </c>
      <c r="AA3" s="5">
        <v>12</v>
      </c>
      <c r="AB3" s="5">
        <v>8</v>
      </c>
      <c r="AC3" s="5">
        <v>0</v>
      </c>
      <c r="AD3" s="5">
        <v>1</v>
      </c>
      <c r="AE3" s="5">
        <v>3</v>
      </c>
      <c r="AF3" s="5">
        <v>0</v>
      </c>
      <c r="AG3" s="5">
        <v>0</v>
      </c>
      <c r="AH3" s="5">
        <v>0</v>
      </c>
      <c r="AI3" s="5">
        <v>24</v>
      </c>
      <c r="AJ3" s="5"/>
    </row>
    <row r="4" spans="1:36">
      <c r="A4" s="12">
        <v>40827</v>
      </c>
      <c r="B4" s="5">
        <v>112023</v>
      </c>
      <c r="C4" s="16">
        <v>4.4770000000000003</v>
      </c>
      <c r="D4" s="16">
        <v>3.9159999999999999</v>
      </c>
      <c r="E4" s="5" t="s">
        <v>37</v>
      </c>
      <c r="F4" s="5">
        <v>11</v>
      </c>
      <c r="G4" s="5">
        <v>13</v>
      </c>
      <c r="H4" s="5">
        <v>22</v>
      </c>
      <c r="I4" s="5">
        <v>18</v>
      </c>
      <c r="J4" s="5">
        <v>33</v>
      </c>
      <c r="K4" s="5">
        <v>50</v>
      </c>
      <c r="L4" s="5">
        <v>26</v>
      </c>
      <c r="M4" s="5">
        <v>31</v>
      </c>
      <c r="N4" s="5">
        <v>29</v>
      </c>
      <c r="O4" s="22">
        <v>40826.375</v>
      </c>
      <c r="P4" s="22">
        <v>40827.375</v>
      </c>
      <c r="Q4" s="5">
        <v>24</v>
      </c>
      <c r="R4" s="5" t="s">
        <v>46</v>
      </c>
      <c r="S4" s="5">
        <v>4</v>
      </c>
      <c r="T4" s="5">
        <v>200</v>
      </c>
      <c r="U4" s="13">
        <v>20</v>
      </c>
      <c r="V4" s="22">
        <v>40826.375</v>
      </c>
      <c r="W4" s="22">
        <v>40827.375</v>
      </c>
      <c r="X4" s="25">
        <v>24</v>
      </c>
      <c r="Y4" s="5" t="s">
        <v>46</v>
      </c>
      <c r="Z4" s="5">
        <v>0</v>
      </c>
      <c r="AA4" s="5">
        <v>18</v>
      </c>
      <c r="AB4" s="5">
        <v>0</v>
      </c>
      <c r="AC4" s="5">
        <v>0</v>
      </c>
      <c r="AD4" s="5">
        <v>1</v>
      </c>
      <c r="AE4" s="5">
        <v>5</v>
      </c>
      <c r="AF4" s="5">
        <v>0</v>
      </c>
      <c r="AG4" s="5">
        <v>0</v>
      </c>
      <c r="AH4" s="5">
        <v>0</v>
      </c>
      <c r="AI4" s="5">
        <v>24</v>
      </c>
      <c r="AJ4" s="5"/>
    </row>
    <row r="5" spans="1:36">
      <c r="A5" s="12">
        <v>40827</v>
      </c>
      <c r="B5" s="5">
        <v>112019</v>
      </c>
      <c r="C5" s="16">
        <v>5.5990000000000002</v>
      </c>
      <c r="D5" s="16">
        <v>5.2359999999999998</v>
      </c>
      <c r="E5" s="5" t="s">
        <v>36</v>
      </c>
      <c r="F5" s="5">
        <v>16</v>
      </c>
      <c r="G5" s="5">
        <v>16</v>
      </c>
      <c r="H5" s="5">
        <v>21</v>
      </c>
      <c r="I5" s="5">
        <v>29</v>
      </c>
      <c r="J5" s="5">
        <v>35</v>
      </c>
      <c r="K5" s="5">
        <v>21</v>
      </c>
      <c r="L5" s="5">
        <v>18</v>
      </c>
      <c r="M5" s="5">
        <v>10</v>
      </c>
      <c r="N5" s="5">
        <v>16</v>
      </c>
      <c r="O5" s="22">
        <v>40825.458333333336</v>
      </c>
      <c r="P5" s="22">
        <v>40826.458333333336</v>
      </c>
      <c r="Q5" s="5">
        <v>24</v>
      </c>
      <c r="R5" s="5" t="s">
        <v>46</v>
      </c>
      <c r="S5" s="5">
        <v>11</v>
      </c>
      <c r="T5" s="5">
        <v>15</v>
      </c>
      <c r="U5" s="5">
        <v>2</v>
      </c>
      <c r="V5" s="22">
        <v>40825.458333333336</v>
      </c>
      <c r="W5" s="22">
        <v>40826.458333333336</v>
      </c>
      <c r="X5" s="25">
        <v>24</v>
      </c>
      <c r="Y5" s="5" t="s">
        <v>46</v>
      </c>
      <c r="Z5" s="5">
        <v>0</v>
      </c>
      <c r="AA5" s="5">
        <v>22</v>
      </c>
      <c r="AB5" s="5">
        <v>1</v>
      </c>
      <c r="AC5" s="5">
        <v>0</v>
      </c>
      <c r="AD5" s="5">
        <v>0</v>
      </c>
      <c r="AE5" s="5">
        <v>1</v>
      </c>
      <c r="AF5" s="5">
        <v>0</v>
      </c>
      <c r="AG5" s="5">
        <v>0</v>
      </c>
      <c r="AH5" s="5">
        <v>0</v>
      </c>
      <c r="AI5" s="5">
        <v>24</v>
      </c>
      <c r="AJ5" s="5" t="s">
        <v>38</v>
      </c>
    </row>
    <row r="6" spans="1:36">
      <c r="A6" s="12">
        <v>40827</v>
      </c>
      <c r="B6" s="5">
        <v>112011</v>
      </c>
      <c r="C6" s="16">
        <v>10.246499999999999</v>
      </c>
      <c r="D6" s="16">
        <v>14.580500000000001</v>
      </c>
      <c r="E6" s="5" t="s">
        <v>39</v>
      </c>
      <c r="F6" s="5">
        <v>17</v>
      </c>
      <c r="G6" s="5">
        <v>17</v>
      </c>
      <c r="H6" s="5">
        <v>14</v>
      </c>
      <c r="I6" s="5">
        <v>14</v>
      </c>
      <c r="J6" s="5">
        <v>16</v>
      </c>
      <c r="K6" s="5">
        <v>22</v>
      </c>
      <c r="L6" s="5">
        <v>21</v>
      </c>
      <c r="M6" s="5">
        <v>11</v>
      </c>
      <c r="N6" s="5">
        <v>13</v>
      </c>
      <c r="O6" s="22">
        <v>40825.541666666664</v>
      </c>
      <c r="P6" s="22">
        <v>40826.541666666664</v>
      </c>
      <c r="Q6" s="5">
        <v>24</v>
      </c>
      <c r="R6" s="5" t="s">
        <v>46</v>
      </c>
      <c r="S6" s="5">
        <v>6</v>
      </c>
      <c r="T6" s="5">
        <v>10</v>
      </c>
      <c r="U6" s="5">
        <v>5</v>
      </c>
      <c r="V6" s="22">
        <v>40825.333333333336</v>
      </c>
      <c r="W6" s="23">
        <v>40826.333333333336</v>
      </c>
      <c r="X6" s="26">
        <v>24</v>
      </c>
      <c r="Y6" s="5" t="s">
        <v>46</v>
      </c>
      <c r="Z6" s="5">
        <v>1</v>
      </c>
      <c r="AA6" s="5">
        <v>13</v>
      </c>
      <c r="AB6" s="5">
        <v>2</v>
      </c>
      <c r="AC6" s="5">
        <v>0</v>
      </c>
      <c r="AD6" s="5">
        <v>1</v>
      </c>
      <c r="AE6" s="5">
        <v>8</v>
      </c>
      <c r="AF6" s="5">
        <v>0</v>
      </c>
      <c r="AG6" s="5">
        <v>0</v>
      </c>
      <c r="AH6" s="5">
        <v>0</v>
      </c>
      <c r="AI6" s="5">
        <v>24</v>
      </c>
      <c r="AJ6" s="5" t="s">
        <v>38</v>
      </c>
    </row>
    <row r="7" spans="1:36">
      <c r="A7" s="12">
        <v>40827</v>
      </c>
      <c r="B7" s="5">
        <v>112021</v>
      </c>
      <c r="C7" s="16">
        <v>2.6949999999999998</v>
      </c>
      <c r="D7" s="16">
        <v>4.6639999999999997</v>
      </c>
      <c r="E7" s="5" t="s">
        <v>40</v>
      </c>
      <c r="F7" s="5">
        <v>14</v>
      </c>
      <c r="G7" s="5">
        <v>10</v>
      </c>
      <c r="H7" s="5">
        <v>8</v>
      </c>
      <c r="I7" s="5">
        <v>12</v>
      </c>
      <c r="J7" s="5">
        <v>32</v>
      </c>
      <c r="K7" s="5">
        <v>26</v>
      </c>
      <c r="L7" s="5">
        <v>8</v>
      </c>
      <c r="M7" s="5">
        <v>9</v>
      </c>
      <c r="N7" s="5">
        <v>13</v>
      </c>
      <c r="O7" s="22">
        <v>40825.958333333336</v>
      </c>
      <c r="P7" s="22">
        <v>40826.958333333336</v>
      </c>
      <c r="Q7" s="5">
        <v>24</v>
      </c>
      <c r="R7" s="5" t="s">
        <v>46</v>
      </c>
      <c r="S7" s="5">
        <v>2</v>
      </c>
      <c r="T7" s="5">
        <v>4</v>
      </c>
      <c r="U7" s="5">
        <v>2</v>
      </c>
      <c r="V7" s="22">
        <v>40825.958333333336</v>
      </c>
      <c r="W7" s="22">
        <v>40826.958333333336</v>
      </c>
      <c r="X7" s="25">
        <v>24</v>
      </c>
      <c r="Y7" s="5" t="s">
        <v>46</v>
      </c>
      <c r="Z7" s="5">
        <v>0</v>
      </c>
      <c r="AA7" s="5">
        <v>16</v>
      </c>
      <c r="AB7" s="5">
        <v>6</v>
      </c>
      <c r="AC7" s="5">
        <v>0</v>
      </c>
      <c r="AD7" s="5">
        <v>0</v>
      </c>
      <c r="AE7" s="5">
        <v>2</v>
      </c>
      <c r="AF7" s="5">
        <v>0</v>
      </c>
      <c r="AG7" s="5">
        <v>0</v>
      </c>
      <c r="AH7" s="5">
        <v>0</v>
      </c>
      <c r="AI7" s="5">
        <v>24</v>
      </c>
      <c r="AJ7" s="5"/>
    </row>
    <row r="8" spans="1:36">
      <c r="A8" s="14">
        <v>40827</v>
      </c>
      <c r="B8" s="15">
        <v>112007</v>
      </c>
      <c r="C8" s="17">
        <f>55*(0.1266-0.0109)</f>
        <v>6.3635000000000002</v>
      </c>
      <c r="D8" s="17">
        <f>55*(0.1375-0.0109)</f>
        <v>6.963000000000001</v>
      </c>
      <c r="E8" s="3" t="s">
        <v>41</v>
      </c>
      <c r="F8" s="3">
        <v>10</v>
      </c>
      <c r="G8" s="3">
        <v>5</v>
      </c>
      <c r="H8" s="3">
        <v>2</v>
      </c>
      <c r="I8" s="3">
        <v>5</v>
      </c>
      <c r="J8" s="3">
        <v>10</v>
      </c>
      <c r="K8" s="3">
        <v>9</v>
      </c>
      <c r="L8" s="3">
        <v>10</v>
      </c>
      <c r="M8" s="3">
        <v>7</v>
      </c>
      <c r="N8" s="3">
        <v>12</v>
      </c>
      <c r="O8" s="22">
        <v>40825.833333333336</v>
      </c>
      <c r="P8" s="22">
        <v>40826.833333333336</v>
      </c>
      <c r="Q8" s="4">
        <v>24</v>
      </c>
      <c r="R8" s="5" t="s">
        <v>46</v>
      </c>
      <c r="S8" s="5">
        <v>2</v>
      </c>
      <c r="T8" s="5">
        <v>10</v>
      </c>
      <c r="U8" s="5">
        <v>2</v>
      </c>
      <c r="V8" s="22">
        <v>40825.833333333336</v>
      </c>
      <c r="W8" s="22">
        <v>40826.833333333336</v>
      </c>
      <c r="X8" s="25">
        <v>24</v>
      </c>
      <c r="Y8" s="5" t="s">
        <v>46</v>
      </c>
      <c r="Z8" s="5">
        <v>0.5</v>
      </c>
      <c r="AA8" s="5">
        <v>22.5</v>
      </c>
      <c r="AB8" s="5">
        <v>1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24</v>
      </c>
      <c r="AJ8" s="5" t="s">
        <v>38</v>
      </c>
    </row>
    <row r="9" spans="1:36">
      <c r="A9" s="12">
        <v>40827</v>
      </c>
      <c r="B9" s="5">
        <v>112015</v>
      </c>
      <c r="C9" s="16">
        <v>7.7329999999999997</v>
      </c>
      <c r="D9" s="16">
        <v>8.1125000000000007</v>
      </c>
      <c r="E9" s="2" t="s">
        <v>42</v>
      </c>
      <c r="F9" s="5">
        <v>16</v>
      </c>
      <c r="G9" s="5">
        <v>16</v>
      </c>
      <c r="H9" s="5">
        <v>21</v>
      </c>
      <c r="I9" s="5">
        <v>29</v>
      </c>
      <c r="J9" s="5">
        <v>35</v>
      </c>
      <c r="K9" s="5">
        <v>24</v>
      </c>
      <c r="L9" s="5">
        <v>18</v>
      </c>
      <c r="M9" s="5">
        <v>10</v>
      </c>
      <c r="N9" s="5">
        <v>16</v>
      </c>
      <c r="O9" s="22">
        <v>40825.333333333336</v>
      </c>
      <c r="P9" s="22">
        <v>40826.333333333336</v>
      </c>
      <c r="Q9" s="5">
        <v>24</v>
      </c>
      <c r="R9" s="5" t="s">
        <v>46</v>
      </c>
      <c r="S9" s="5">
        <v>2</v>
      </c>
      <c r="T9" s="5">
        <v>20</v>
      </c>
      <c r="U9" s="5">
        <v>10</v>
      </c>
      <c r="V9" s="22">
        <v>40825.333333333336</v>
      </c>
      <c r="W9" s="22">
        <v>40826.334722222222</v>
      </c>
      <c r="X9" s="25">
        <v>24</v>
      </c>
      <c r="Y9" s="5" t="s">
        <v>46</v>
      </c>
      <c r="Z9" s="5">
        <v>0.5</v>
      </c>
      <c r="AA9" s="5">
        <v>15.2</v>
      </c>
      <c r="AB9" s="5">
        <v>1.3</v>
      </c>
      <c r="AC9" s="5">
        <v>0</v>
      </c>
      <c r="AD9" s="5">
        <v>0.2</v>
      </c>
      <c r="AE9" s="5">
        <v>1</v>
      </c>
      <c r="AF9" s="5">
        <v>0</v>
      </c>
      <c r="AG9" s="5">
        <v>0</v>
      </c>
      <c r="AH9" s="5">
        <v>5.8</v>
      </c>
      <c r="AI9" s="5">
        <v>24</v>
      </c>
      <c r="AJ9" s="5" t="s">
        <v>44</v>
      </c>
    </row>
    <row r="10" spans="1:36">
      <c r="A10" s="12">
        <v>40827</v>
      </c>
      <c r="B10" s="5">
        <v>102003</v>
      </c>
      <c r="C10" s="16">
        <v>2.4089999999999998</v>
      </c>
      <c r="D10" s="16">
        <v>3.5034999999999998</v>
      </c>
      <c r="E10" s="2" t="s">
        <v>42</v>
      </c>
      <c r="F10" s="5">
        <v>16</v>
      </c>
      <c r="G10" s="5">
        <v>16</v>
      </c>
      <c r="H10" s="5">
        <v>21</v>
      </c>
      <c r="I10" s="5">
        <v>29</v>
      </c>
      <c r="J10" s="5">
        <v>35</v>
      </c>
      <c r="K10" s="5">
        <v>24</v>
      </c>
      <c r="L10" s="5">
        <v>18</v>
      </c>
      <c r="M10" s="5">
        <v>10</v>
      </c>
      <c r="N10" s="5">
        <v>16</v>
      </c>
      <c r="O10" s="22">
        <v>40825.916666666664</v>
      </c>
      <c r="P10" s="22">
        <v>40826.916666666664</v>
      </c>
      <c r="Q10" s="5">
        <v>24</v>
      </c>
      <c r="R10" s="5" t="s">
        <v>46</v>
      </c>
      <c r="S10" s="5">
        <v>4</v>
      </c>
      <c r="T10" s="5">
        <v>50</v>
      </c>
      <c r="U10" s="5">
        <v>2</v>
      </c>
      <c r="V10" s="22">
        <v>40825.916666666664</v>
      </c>
      <c r="W10" s="22">
        <v>40826.916666666664</v>
      </c>
      <c r="X10" s="25">
        <v>24</v>
      </c>
      <c r="Y10" s="5" t="s">
        <v>46</v>
      </c>
      <c r="Z10" s="5">
        <v>0</v>
      </c>
      <c r="AA10" s="5">
        <v>12</v>
      </c>
      <c r="AB10" s="5">
        <v>1</v>
      </c>
      <c r="AC10" s="5">
        <v>0</v>
      </c>
      <c r="AD10" s="5">
        <v>1</v>
      </c>
      <c r="AE10" s="5">
        <v>0</v>
      </c>
      <c r="AF10" s="5">
        <v>0</v>
      </c>
      <c r="AG10" s="5">
        <v>0</v>
      </c>
      <c r="AH10" s="5">
        <v>10</v>
      </c>
      <c r="AI10" s="5">
        <v>24</v>
      </c>
      <c r="AJ10" s="5" t="s">
        <v>43</v>
      </c>
    </row>
    <row r="11" spans="1:36">
      <c r="A11" s="12">
        <v>40827</v>
      </c>
      <c r="B11" s="5">
        <v>112017</v>
      </c>
      <c r="C11" s="16">
        <v>5.1425000000000001</v>
      </c>
      <c r="D11" s="16">
        <v>3.2559999999999998</v>
      </c>
      <c r="E11" s="5" t="s">
        <v>45</v>
      </c>
      <c r="F11" s="5">
        <v>13</v>
      </c>
      <c r="G11" s="5">
        <v>11</v>
      </c>
      <c r="H11" s="5">
        <v>12</v>
      </c>
      <c r="I11" s="5">
        <v>14</v>
      </c>
      <c r="J11" s="5">
        <v>28</v>
      </c>
      <c r="K11" s="5">
        <v>49</v>
      </c>
      <c r="L11" s="5">
        <v>32</v>
      </c>
      <c r="M11" s="5">
        <v>52</v>
      </c>
      <c r="N11" s="5">
        <v>33</v>
      </c>
      <c r="O11" s="22">
        <v>40826.35833333333</v>
      </c>
      <c r="P11" s="22">
        <v>40827.35833333333</v>
      </c>
      <c r="Q11" s="5">
        <v>24</v>
      </c>
      <c r="R11" s="5" t="s">
        <v>46</v>
      </c>
      <c r="S11" s="5">
        <v>11</v>
      </c>
      <c r="T11" s="5">
        <v>150</v>
      </c>
      <c r="U11" s="5">
        <v>5</v>
      </c>
      <c r="V11" s="22">
        <v>40826.35833333333</v>
      </c>
      <c r="W11" s="22">
        <v>40827.35833333333</v>
      </c>
      <c r="X11" s="25">
        <v>24</v>
      </c>
      <c r="Y11" s="5" t="s">
        <v>46</v>
      </c>
      <c r="Z11" s="5">
        <v>0</v>
      </c>
      <c r="AA11" s="5">
        <v>18</v>
      </c>
      <c r="AB11" s="5">
        <v>0.5</v>
      </c>
      <c r="AC11" s="5">
        <v>0</v>
      </c>
      <c r="AD11" s="5">
        <v>0</v>
      </c>
      <c r="AE11" s="5">
        <v>5.5</v>
      </c>
      <c r="AF11" s="5">
        <v>0</v>
      </c>
      <c r="AG11" s="5">
        <v>0</v>
      </c>
      <c r="AH11" s="5">
        <v>0</v>
      </c>
      <c r="AI11" s="5">
        <v>24</v>
      </c>
      <c r="AJ11" s="5" t="s">
        <v>48</v>
      </c>
    </row>
    <row r="12" spans="1:36">
      <c r="A12" s="12">
        <v>40827</v>
      </c>
      <c r="B12" s="5">
        <v>112009</v>
      </c>
      <c r="C12" s="16">
        <v>5.2910000000000004</v>
      </c>
      <c r="D12" s="16">
        <v>4.5815000000000001</v>
      </c>
      <c r="E12" s="5" t="s">
        <v>47</v>
      </c>
      <c r="F12" s="5">
        <v>14</v>
      </c>
      <c r="G12" s="5">
        <v>9</v>
      </c>
      <c r="H12" s="5">
        <v>6</v>
      </c>
      <c r="I12" s="5">
        <v>10</v>
      </c>
      <c r="J12" s="5">
        <v>29</v>
      </c>
      <c r="K12" s="5">
        <v>33</v>
      </c>
      <c r="L12" s="5">
        <v>21</v>
      </c>
      <c r="M12" s="5">
        <v>27</v>
      </c>
      <c r="N12" s="5">
        <v>29</v>
      </c>
      <c r="O12" s="22">
        <v>40825.791666666664</v>
      </c>
      <c r="P12" s="22">
        <v>40826.791666666664</v>
      </c>
      <c r="Q12" s="5">
        <v>24</v>
      </c>
      <c r="R12" s="5" t="s">
        <v>46</v>
      </c>
      <c r="S12" s="5">
        <v>5</v>
      </c>
      <c r="T12" s="5">
        <v>600</v>
      </c>
      <c r="U12" s="5">
        <v>5</v>
      </c>
      <c r="V12" s="22">
        <v>40825.791666666664</v>
      </c>
      <c r="W12" s="22">
        <v>40826.791666666664</v>
      </c>
      <c r="X12" s="25">
        <v>24</v>
      </c>
      <c r="Y12" s="5" t="s">
        <v>46</v>
      </c>
      <c r="Z12" s="5">
        <v>0</v>
      </c>
      <c r="AA12" s="5">
        <v>18</v>
      </c>
      <c r="AB12" s="5">
        <v>0.5</v>
      </c>
      <c r="AC12" s="5">
        <v>0.5</v>
      </c>
      <c r="AD12" s="5">
        <v>0</v>
      </c>
      <c r="AE12" s="5">
        <v>0.5</v>
      </c>
      <c r="AF12" s="5">
        <v>0</v>
      </c>
      <c r="AG12" s="5">
        <v>0</v>
      </c>
      <c r="AH12" s="5">
        <v>4.5</v>
      </c>
      <c r="AI12" s="5">
        <v>24</v>
      </c>
      <c r="AJ12" s="5" t="s">
        <v>49</v>
      </c>
    </row>
    <row r="13" spans="1:36">
      <c r="A13" s="18">
        <v>40829</v>
      </c>
      <c r="B13" s="19">
        <v>112022</v>
      </c>
      <c r="C13" s="24">
        <v>9.1999999999999993</v>
      </c>
      <c r="D13" s="24">
        <v>6.9</v>
      </c>
      <c r="E13" t="s">
        <v>53</v>
      </c>
      <c r="F13" s="19">
        <v>18</v>
      </c>
      <c r="G13" s="19">
        <v>26</v>
      </c>
      <c r="H13" s="19">
        <v>16</v>
      </c>
      <c r="I13" s="19">
        <v>21</v>
      </c>
      <c r="J13" s="19">
        <v>21</v>
      </c>
      <c r="K13" s="19">
        <v>32</v>
      </c>
      <c r="L13" s="19">
        <v>22</v>
      </c>
      <c r="M13" s="19">
        <v>12</v>
      </c>
      <c r="N13" s="19">
        <v>27</v>
      </c>
      <c r="O13" s="21">
        <v>40824.520833333336</v>
      </c>
      <c r="P13" s="21">
        <v>40825.523611111108</v>
      </c>
      <c r="Q13" s="5">
        <v>24</v>
      </c>
      <c r="R13" s="5" t="s">
        <v>50</v>
      </c>
      <c r="S13" s="5">
        <v>2</v>
      </c>
      <c r="T13" s="5">
        <v>300</v>
      </c>
      <c r="U13" s="5">
        <v>50</v>
      </c>
      <c r="V13" s="21">
        <v>40824.520833333336</v>
      </c>
      <c r="W13" s="21">
        <v>40825.523611111108</v>
      </c>
      <c r="X13" s="25">
        <v>24</v>
      </c>
      <c r="Y13" s="5" t="s">
        <v>50</v>
      </c>
      <c r="Z13" s="5">
        <v>0.3</v>
      </c>
      <c r="AA13" s="5">
        <v>2</v>
      </c>
      <c r="AB13" s="5">
        <v>1.5</v>
      </c>
      <c r="AC13" s="5">
        <v>0</v>
      </c>
      <c r="AD13" s="5">
        <v>1.5</v>
      </c>
      <c r="AE13" s="5">
        <v>2</v>
      </c>
      <c r="AF13" s="5">
        <v>0</v>
      </c>
      <c r="AG13" s="5">
        <v>0</v>
      </c>
      <c r="AH13" s="5">
        <v>16.7</v>
      </c>
      <c r="AI13" s="5">
        <v>24</v>
      </c>
      <c r="AJ13" s="5" t="s">
        <v>51</v>
      </c>
    </row>
    <row r="14" spans="1:36">
      <c r="A14" s="18">
        <v>40829</v>
      </c>
      <c r="B14" s="19">
        <v>112008</v>
      </c>
      <c r="C14" s="36">
        <f>55*(0.0374-0.0089)</f>
        <v>1.5675000000000003</v>
      </c>
      <c r="D14" s="36">
        <f>55*(0.101-0.0089)</f>
        <v>5.0655000000000001</v>
      </c>
      <c r="E14" t="s">
        <v>52</v>
      </c>
      <c r="F14" s="5">
        <v>14</v>
      </c>
      <c r="G14" s="5">
        <v>10</v>
      </c>
      <c r="H14" s="5">
        <v>8</v>
      </c>
      <c r="I14" s="5">
        <v>12</v>
      </c>
      <c r="J14" s="5">
        <v>32</v>
      </c>
      <c r="K14" s="5">
        <v>26</v>
      </c>
      <c r="L14" s="5">
        <v>8</v>
      </c>
      <c r="M14" s="5">
        <v>9</v>
      </c>
      <c r="N14" s="5">
        <v>13</v>
      </c>
      <c r="O14" s="21">
        <v>40827.368055555555</v>
      </c>
      <c r="P14" s="21">
        <v>40827.868055555555</v>
      </c>
      <c r="Q14" s="35">
        <v>12</v>
      </c>
      <c r="R14" s="5" t="s">
        <v>50</v>
      </c>
      <c r="S14" s="5">
        <v>2</v>
      </c>
      <c r="T14" s="5">
        <v>50</v>
      </c>
      <c r="U14" s="5">
        <v>6</v>
      </c>
      <c r="V14" s="21">
        <v>40827.368055555555</v>
      </c>
      <c r="W14" s="21">
        <v>40827.868055555555</v>
      </c>
      <c r="X14" s="29">
        <v>12</v>
      </c>
      <c r="Y14" s="5" t="s">
        <v>50</v>
      </c>
      <c r="Z14" s="5">
        <v>0</v>
      </c>
      <c r="AA14" s="5">
        <v>0.2</v>
      </c>
      <c r="AB14" s="5">
        <v>0.5</v>
      </c>
      <c r="AC14" s="5">
        <v>0</v>
      </c>
      <c r="AD14" s="5">
        <v>0.7</v>
      </c>
      <c r="AE14" s="5">
        <v>1</v>
      </c>
      <c r="AF14" s="5">
        <v>7</v>
      </c>
      <c r="AG14" s="5">
        <v>1</v>
      </c>
      <c r="AH14" s="5">
        <v>1.6</v>
      </c>
      <c r="AI14" s="35">
        <v>12</v>
      </c>
      <c r="AJ14" s="5" t="s">
        <v>55</v>
      </c>
    </row>
    <row r="15" spans="1:36">
      <c r="A15" s="18">
        <v>40829</v>
      </c>
      <c r="B15" s="19">
        <v>112024</v>
      </c>
      <c r="C15" s="24">
        <v>4.2</v>
      </c>
      <c r="D15" s="24">
        <v>5.2910000000000004</v>
      </c>
      <c r="E15" s="5" t="s">
        <v>36</v>
      </c>
      <c r="F15" s="5">
        <v>16</v>
      </c>
      <c r="G15" s="5">
        <v>16</v>
      </c>
      <c r="H15" s="5">
        <v>21</v>
      </c>
      <c r="I15" s="5">
        <v>29</v>
      </c>
      <c r="J15" s="5">
        <v>35</v>
      </c>
      <c r="K15" s="5">
        <v>21</v>
      </c>
      <c r="L15" s="5">
        <v>18</v>
      </c>
      <c r="M15" s="5">
        <v>10</v>
      </c>
      <c r="N15" s="5">
        <v>16</v>
      </c>
      <c r="O15" s="21">
        <v>40824.208333333336</v>
      </c>
      <c r="P15" s="21">
        <v>40825.208333333336</v>
      </c>
      <c r="Q15" s="19">
        <v>24</v>
      </c>
      <c r="R15" s="5" t="s">
        <v>50</v>
      </c>
      <c r="S15" s="5">
        <v>3</v>
      </c>
      <c r="T15" s="5">
        <v>500</v>
      </c>
      <c r="U15" s="5">
        <v>10</v>
      </c>
      <c r="V15" s="21">
        <v>40824.208333333336</v>
      </c>
      <c r="W15" s="21">
        <v>40825.208333333336</v>
      </c>
      <c r="X15" s="25">
        <v>24</v>
      </c>
      <c r="Y15" s="5" t="s">
        <v>50</v>
      </c>
      <c r="Z15" s="5">
        <v>0</v>
      </c>
      <c r="AA15" s="5">
        <v>13</v>
      </c>
      <c r="AB15" s="5">
        <v>0.5</v>
      </c>
      <c r="AC15" s="5">
        <v>0</v>
      </c>
      <c r="AD15" s="5">
        <v>0</v>
      </c>
      <c r="AE15" s="5">
        <v>1.5</v>
      </c>
      <c r="AF15" s="5">
        <v>0</v>
      </c>
      <c r="AG15" s="5">
        <v>0</v>
      </c>
      <c r="AH15" s="5">
        <v>9</v>
      </c>
      <c r="AI15" s="5">
        <v>24</v>
      </c>
      <c r="AJ15" s="5" t="s">
        <v>54</v>
      </c>
    </row>
    <row r="16" spans="1:36">
      <c r="A16" s="18">
        <v>40827</v>
      </c>
      <c r="B16" s="19">
        <v>112002</v>
      </c>
      <c r="C16" s="24">
        <v>2.4</v>
      </c>
      <c r="D16" s="24">
        <v>15.6</v>
      </c>
      <c r="E16" t="s">
        <v>56</v>
      </c>
      <c r="F16" s="19">
        <v>23</v>
      </c>
      <c r="G16" s="19">
        <v>32</v>
      </c>
      <c r="H16" s="19">
        <v>40</v>
      </c>
      <c r="I16" s="19">
        <v>49</v>
      </c>
      <c r="J16" s="19">
        <v>52</v>
      </c>
      <c r="K16" s="19">
        <v>31</v>
      </c>
      <c r="L16" s="19">
        <v>22</v>
      </c>
      <c r="M16" s="19">
        <v>19</v>
      </c>
      <c r="N16" s="19">
        <v>27</v>
      </c>
      <c r="O16" s="22">
        <v>40825.458333333336</v>
      </c>
      <c r="P16" s="22">
        <v>40826.458333333336</v>
      </c>
      <c r="Q16" s="19">
        <v>24</v>
      </c>
      <c r="R16" s="5" t="s">
        <v>50</v>
      </c>
      <c r="S16" s="5">
        <v>2</v>
      </c>
      <c r="T16" s="5">
        <v>50</v>
      </c>
      <c r="U16" s="5">
        <v>500</v>
      </c>
      <c r="V16" s="22">
        <v>40825.333333333336</v>
      </c>
      <c r="W16" s="23">
        <v>40826.333333333336</v>
      </c>
      <c r="X16" s="25">
        <v>24</v>
      </c>
      <c r="Y16" s="5" t="s">
        <v>57</v>
      </c>
      <c r="Z16" s="5">
        <v>0</v>
      </c>
      <c r="AA16" s="5">
        <v>4</v>
      </c>
      <c r="AB16" s="5">
        <v>2</v>
      </c>
      <c r="AC16" s="5">
        <v>0</v>
      </c>
      <c r="AD16" s="5">
        <v>0</v>
      </c>
      <c r="AE16" s="5">
        <v>10</v>
      </c>
      <c r="AF16" s="5">
        <v>0</v>
      </c>
      <c r="AG16" s="5">
        <v>0</v>
      </c>
      <c r="AH16" s="5">
        <v>8</v>
      </c>
      <c r="AI16" s="5">
        <v>24</v>
      </c>
    </row>
    <row r="17" spans="1:36">
      <c r="A17" s="18">
        <v>40829</v>
      </c>
      <c r="B17" s="19">
        <v>112014</v>
      </c>
      <c r="C17" s="24">
        <v>4.2</v>
      </c>
      <c r="D17" s="24">
        <v>6</v>
      </c>
      <c r="E17" t="s">
        <v>58</v>
      </c>
      <c r="F17" s="19">
        <v>16</v>
      </c>
      <c r="G17" s="19">
        <v>14</v>
      </c>
      <c r="H17" s="19">
        <v>12</v>
      </c>
      <c r="I17" s="19">
        <v>12</v>
      </c>
      <c r="J17" s="19">
        <v>16</v>
      </c>
      <c r="K17" s="19">
        <v>18</v>
      </c>
      <c r="L17" s="19">
        <v>19</v>
      </c>
      <c r="M17" s="19">
        <v>14</v>
      </c>
      <c r="N17" s="19">
        <v>12</v>
      </c>
      <c r="O17" s="21">
        <v>40825.375</v>
      </c>
      <c r="P17" s="21">
        <v>40826.375</v>
      </c>
      <c r="Q17" s="19">
        <v>24</v>
      </c>
      <c r="R17" s="5" t="s">
        <v>57</v>
      </c>
      <c r="S17" s="5">
        <v>1</v>
      </c>
      <c r="T17" s="5">
        <v>25</v>
      </c>
      <c r="U17" s="5">
        <v>50</v>
      </c>
      <c r="V17" s="21">
        <v>40825.375</v>
      </c>
      <c r="W17" s="21">
        <v>40826.375</v>
      </c>
      <c r="X17" s="27">
        <v>24</v>
      </c>
      <c r="Y17" s="5" t="s">
        <v>57</v>
      </c>
      <c r="Z17" s="5">
        <v>0</v>
      </c>
      <c r="AA17" s="5">
        <v>11.5</v>
      </c>
      <c r="AB17" s="5">
        <v>0.5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12</v>
      </c>
      <c r="AI17" s="5">
        <v>24</v>
      </c>
    </row>
    <row r="18" spans="1:36">
      <c r="A18" s="18">
        <v>40829</v>
      </c>
      <c r="B18" s="19">
        <v>112010</v>
      </c>
      <c r="C18" s="24">
        <v>4.8070000000000004</v>
      </c>
      <c r="D18" s="24">
        <v>9.9969999999999999</v>
      </c>
      <c r="E18" t="s">
        <v>59</v>
      </c>
      <c r="F18" s="19">
        <v>30</v>
      </c>
      <c r="G18" s="19">
        <v>28</v>
      </c>
      <c r="H18" s="19">
        <v>23</v>
      </c>
      <c r="I18" s="19">
        <v>47</v>
      </c>
      <c r="J18" s="19">
        <v>18</v>
      </c>
      <c r="K18" s="19">
        <v>11</v>
      </c>
      <c r="L18" s="19">
        <v>11</v>
      </c>
      <c r="M18" s="19">
        <v>13</v>
      </c>
      <c r="N18" s="19">
        <v>32</v>
      </c>
      <c r="O18" s="21">
        <v>40827.291666666664</v>
      </c>
      <c r="P18" s="21">
        <v>40828.291666666664</v>
      </c>
      <c r="Q18" s="19">
        <v>24</v>
      </c>
      <c r="R18" s="5" t="s">
        <v>50</v>
      </c>
      <c r="S18" s="5">
        <v>5</v>
      </c>
      <c r="T18" s="5">
        <v>300</v>
      </c>
      <c r="U18" s="5">
        <v>30</v>
      </c>
      <c r="V18" s="21">
        <v>40827.291666666664</v>
      </c>
      <c r="W18" s="21">
        <v>40828.291666666664</v>
      </c>
      <c r="X18" s="27">
        <v>24</v>
      </c>
      <c r="Y18" s="5" t="s">
        <v>50</v>
      </c>
      <c r="Z18" s="5">
        <v>2</v>
      </c>
      <c r="AA18" s="5">
        <v>19</v>
      </c>
      <c r="AB18" s="5">
        <v>2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5">
        <v>0</v>
      </c>
      <c r="AI18" s="5">
        <v>24</v>
      </c>
      <c r="AJ18" t="s">
        <v>60</v>
      </c>
    </row>
    <row r="19" spans="1:36">
      <c r="A19" s="18">
        <v>40829</v>
      </c>
      <c r="B19" s="19">
        <v>112016</v>
      </c>
      <c r="C19" s="24">
        <v>4.0999999999999996</v>
      </c>
      <c r="D19" s="24">
        <v>4.5999999999999996</v>
      </c>
      <c r="E19" s="5" t="s">
        <v>36</v>
      </c>
      <c r="F19" s="5">
        <v>16</v>
      </c>
      <c r="G19" s="5">
        <v>16</v>
      </c>
      <c r="H19" s="5">
        <v>21</v>
      </c>
      <c r="I19" s="5">
        <v>29</v>
      </c>
      <c r="J19" s="5">
        <v>35</v>
      </c>
      <c r="K19" s="5">
        <v>21</v>
      </c>
      <c r="L19" s="5">
        <v>18</v>
      </c>
      <c r="M19" s="5">
        <v>10</v>
      </c>
      <c r="N19" s="5">
        <v>16</v>
      </c>
      <c r="O19" s="21">
        <v>40825.979166666664</v>
      </c>
      <c r="P19" s="21">
        <v>40826.979166666664</v>
      </c>
      <c r="Q19" s="19">
        <v>24</v>
      </c>
      <c r="R19" s="5" t="s">
        <v>61</v>
      </c>
      <c r="S19" s="5">
        <v>3</v>
      </c>
      <c r="T19" s="5">
        <v>500</v>
      </c>
      <c r="U19" s="5">
        <v>50</v>
      </c>
      <c r="V19" s="21">
        <v>40825.979166666664</v>
      </c>
      <c r="W19" s="21">
        <v>40826.979166666664</v>
      </c>
      <c r="X19" s="27">
        <v>24</v>
      </c>
      <c r="Y19" s="5" t="s">
        <v>57</v>
      </c>
      <c r="Z19" s="5">
        <v>0</v>
      </c>
      <c r="AA19" s="5">
        <v>12</v>
      </c>
      <c r="AB19" s="5">
        <v>5</v>
      </c>
      <c r="AC19" s="5">
        <v>0</v>
      </c>
      <c r="AD19" s="5">
        <v>0</v>
      </c>
      <c r="AE19" s="5">
        <v>7</v>
      </c>
      <c r="AF19" s="5">
        <v>0</v>
      </c>
      <c r="AG19" s="5">
        <v>0</v>
      </c>
      <c r="AH19" s="5">
        <v>0</v>
      </c>
      <c r="AI19" s="5">
        <v>24</v>
      </c>
    </row>
    <row r="20" spans="1:36">
      <c r="A20" s="18">
        <v>40829</v>
      </c>
      <c r="B20" s="19">
        <v>112020</v>
      </c>
      <c r="C20" s="24">
        <v>6.9080000000000004</v>
      </c>
      <c r="D20" s="24">
        <v>21.042999999999999</v>
      </c>
      <c r="E20" t="s">
        <v>58</v>
      </c>
      <c r="F20" s="19">
        <v>16</v>
      </c>
      <c r="G20" s="19">
        <v>14</v>
      </c>
      <c r="H20" s="19">
        <v>12</v>
      </c>
      <c r="I20" s="19">
        <v>12</v>
      </c>
      <c r="J20" s="19">
        <v>16</v>
      </c>
      <c r="K20" s="19">
        <v>18</v>
      </c>
      <c r="L20" s="19">
        <v>19</v>
      </c>
      <c r="M20" s="19">
        <v>14</v>
      </c>
      <c r="N20" s="19">
        <v>12</v>
      </c>
      <c r="O20" s="21">
        <v>40825.34375</v>
      </c>
      <c r="P20" s="21">
        <v>40826.34375</v>
      </c>
      <c r="Q20" s="19">
        <v>24</v>
      </c>
      <c r="R20" s="5" t="s">
        <v>50</v>
      </c>
      <c r="S20" s="5">
        <v>4</v>
      </c>
      <c r="T20" s="5">
        <v>400</v>
      </c>
      <c r="U20" s="5">
        <v>50</v>
      </c>
      <c r="V20" s="21">
        <v>40825.34375</v>
      </c>
      <c r="W20" s="21">
        <v>40826.34375</v>
      </c>
      <c r="X20" s="27">
        <v>24</v>
      </c>
      <c r="Y20" s="5" t="s">
        <v>50</v>
      </c>
      <c r="Z20" s="5">
        <v>0</v>
      </c>
      <c r="AA20" s="5">
        <v>12</v>
      </c>
      <c r="AB20" s="5">
        <v>1</v>
      </c>
      <c r="AC20" s="5">
        <v>0</v>
      </c>
      <c r="AD20" s="5">
        <v>0</v>
      </c>
      <c r="AE20" s="5">
        <v>10</v>
      </c>
      <c r="AF20" s="5">
        <v>0</v>
      </c>
      <c r="AG20" s="5">
        <v>1</v>
      </c>
      <c r="AH20" s="5">
        <v>0</v>
      </c>
      <c r="AI20" s="5">
        <v>24</v>
      </c>
      <c r="AJ20" t="s">
        <v>62</v>
      </c>
    </row>
    <row r="21" spans="1:36">
      <c r="A21" s="18">
        <v>40829</v>
      </c>
      <c r="B21" s="19">
        <v>112026</v>
      </c>
      <c r="C21" s="24">
        <v>4.5594999999999999</v>
      </c>
      <c r="D21" s="24">
        <v>5.7089999999999996</v>
      </c>
      <c r="E21" s="32" t="s">
        <v>63</v>
      </c>
      <c r="F21" s="19">
        <v>19</v>
      </c>
      <c r="G21" s="19">
        <v>8</v>
      </c>
      <c r="H21" s="19">
        <v>18</v>
      </c>
      <c r="I21" s="19">
        <v>26</v>
      </c>
      <c r="J21" s="19">
        <v>47</v>
      </c>
      <c r="K21" s="19">
        <v>49</v>
      </c>
      <c r="L21" s="19">
        <v>26</v>
      </c>
      <c r="M21" s="19">
        <v>35</v>
      </c>
      <c r="N21" s="19">
        <v>30</v>
      </c>
      <c r="O21" s="20">
        <v>40826.329861111109</v>
      </c>
      <c r="P21" s="20">
        <v>40827.333333333336</v>
      </c>
      <c r="Q21" s="33">
        <v>24</v>
      </c>
      <c r="R21" s="33" t="s">
        <v>64</v>
      </c>
      <c r="S21" s="33">
        <v>1</v>
      </c>
      <c r="T21" s="33">
        <v>200</v>
      </c>
      <c r="U21" s="33">
        <v>10</v>
      </c>
      <c r="V21" s="20">
        <v>40826.329861111109</v>
      </c>
      <c r="W21" s="20">
        <v>40827.333333333336</v>
      </c>
      <c r="X21" s="31">
        <v>24</v>
      </c>
      <c r="Y21" s="33" t="s">
        <v>64</v>
      </c>
      <c r="Z21" s="33">
        <v>0.3</v>
      </c>
      <c r="AA21" s="33">
        <v>19.2</v>
      </c>
      <c r="AB21" s="33">
        <v>0.5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24</v>
      </c>
      <c r="AJ21" s="32"/>
    </row>
    <row r="22" spans="1:36">
      <c r="A22" s="18">
        <v>40829</v>
      </c>
      <c r="B22" s="19">
        <v>112006</v>
      </c>
      <c r="C22" s="24">
        <v>3.7675000000000001</v>
      </c>
      <c r="D22" s="24">
        <v>5.4119999999999999</v>
      </c>
      <c r="E22" s="32" t="s">
        <v>65</v>
      </c>
      <c r="F22" s="19">
        <v>14</v>
      </c>
      <c r="G22" s="19">
        <v>18</v>
      </c>
      <c r="H22" s="19">
        <v>7</v>
      </c>
      <c r="I22" s="19">
        <v>15</v>
      </c>
      <c r="J22" s="19">
        <v>17</v>
      </c>
      <c r="K22" s="19">
        <v>12</v>
      </c>
      <c r="L22" s="19">
        <v>7</v>
      </c>
      <c r="M22" s="19">
        <v>8</v>
      </c>
      <c r="N22" s="19">
        <v>11</v>
      </c>
      <c r="O22" s="20">
        <v>40825.29583333333</v>
      </c>
      <c r="P22" s="20">
        <v>40826.291666666664</v>
      </c>
      <c r="Q22" s="33">
        <v>24</v>
      </c>
      <c r="R22" s="33" t="s">
        <v>64</v>
      </c>
      <c r="S22" s="33">
        <v>2</v>
      </c>
      <c r="T22" s="33">
        <v>100</v>
      </c>
      <c r="U22" s="33">
        <v>2</v>
      </c>
      <c r="V22" s="20">
        <v>40825.29791666667</v>
      </c>
      <c r="W22" s="20">
        <v>40826.291666666664</v>
      </c>
      <c r="X22" s="31">
        <v>24</v>
      </c>
      <c r="Y22" s="33" t="s">
        <v>64</v>
      </c>
      <c r="Z22" s="33">
        <v>0</v>
      </c>
      <c r="AA22" s="33">
        <v>13</v>
      </c>
      <c r="AB22" s="33">
        <v>2</v>
      </c>
      <c r="AC22" s="33">
        <v>0</v>
      </c>
      <c r="AD22" s="33">
        <v>0</v>
      </c>
      <c r="AE22" s="33">
        <v>0</v>
      </c>
      <c r="AF22" s="33">
        <v>0</v>
      </c>
      <c r="AG22" s="33">
        <v>8</v>
      </c>
      <c r="AH22" s="33">
        <v>1</v>
      </c>
      <c r="AI22" s="33">
        <v>24</v>
      </c>
      <c r="AJ22" s="33" t="s">
        <v>66</v>
      </c>
    </row>
    <row r="23" spans="1:36">
      <c r="A23" s="18">
        <v>40830</v>
      </c>
      <c r="B23" s="19">
        <v>112025</v>
      </c>
      <c r="C23" s="36">
        <f>55*(0.0773-0.0229)</f>
        <v>2.9919999999999995</v>
      </c>
      <c r="D23" s="36">
        <f>55*(0.1119-0.0229)</f>
        <v>4.8949999999999996</v>
      </c>
      <c r="E23" s="5" t="s">
        <v>36</v>
      </c>
      <c r="F23" s="5">
        <v>16</v>
      </c>
      <c r="G23" s="5">
        <v>16</v>
      </c>
      <c r="H23" s="5">
        <v>21</v>
      </c>
      <c r="I23" s="5">
        <v>29</v>
      </c>
      <c r="J23" s="5">
        <v>35</v>
      </c>
      <c r="K23" s="5">
        <v>21</v>
      </c>
      <c r="L23" s="5">
        <v>18</v>
      </c>
      <c r="M23" s="5">
        <v>10</v>
      </c>
      <c r="N23" s="5">
        <v>16</v>
      </c>
      <c r="O23" s="21">
        <v>40829.510416666664</v>
      </c>
      <c r="P23" s="21">
        <v>40830.385416666664</v>
      </c>
      <c r="Q23" s="39">
        <v>21</v>
      </c>
      <c r="R23" s="33" t="s">
        <v>67</v>
      </c>
      <c r="S23" s="33">
        <v>1</v>
      </c>
      <c r="T23" s="33">
        <v>500</v>
      </c>
      <c r="U23" s="33">
        <v>2</v>
      </c>
      <c r="V23" s="21">
        <v>40829.510416666664</v>
      </c>
      <c r="W23" s="21">
        <v>40830.385416666664</v>
      </c>
      <c r="X23" s="37" t="s">
        <v>68</v>
      </c>
      <c r="Y23" s="33" t="s">
        <v>67</v>
      </c>
      <c r="Z23" s="33">
        <v>0.25</v>
      </c>
      <c r="AA23" s="33">
        <v>13</v>
      </c>
      <c r="AB23" s="33">
        <v>2</v>
      </c>
      <c r="AC23" s="33">
        <v>0</v>
      </c>
      <c r="AD23" s="33">
        <v>0.5</v>
      </c>
      <c r="AE23" s="33">
        <v>0.25</v>
      </c>
      <c r="AF23" s="33">
        <v>3</v>
      </c>
      <c r="AG23" s="33">
        <v>2</v>
      </c>
      <c r="AH23" s="33">
        <v>0</v>
      </c>
      <c r="AI23" s="38">
        <f>SUM(Z23:AH23)</f>
        <v>21</v>
      </c>
      <c r="AJ23" s="33" t="s">
        <v>70</v>
      </c>
    </row>
    <row r="24" spans="1:36">
      <c r="A24" s="18">
        <v>40830</v>
      </c>
      <c r="B24" s="19">
        <v>102018</v>
      </c>
      <c r="C24" s="34">
        <f>55*(0.1115-0.0201)</f>
        <v>5.0270000000000001</v>
      </c>
      <c r="D24" s="34">
        <f>55*(0.1868-0.0201)</f>
        <v>9.1684999999999999</v>
      </c>
      <c r="E24" s="5" t="s">
        <v>36</v>
      </c>
      <c r="F24" s="5">
        <v>16</v>
      </c>
      <c r="G24" s="5">
        <v>16</v>
      </c>
      <c r="H24" s="5">
        <v>21</v>
      </c>
      <c r="I24" s="5">
        <v>29</v>
      </c>
      <c r="J24" s="5">
        <v>35</v>
      </c>
      <c r="K24" s="5">
        <v>21</v>
      </c>
      <c r="L24" s="5">
        <v>18</v>
      </c>
      <c r="M24" s="5">
        <v>10</v>
      </c>
      <c r="N24" s="5">
        <v>16</v>
      </c>
      <c r="O24" s="21">
        <v>40829.333333333336</v>
      </c>
      <c r="P24" s="21">
        <v>40830.333333333336</v>
      </c>
      <c r="Q24" s="33">
        <v>24</v>
      </c>
      <c r="R24" s="33" t="s">
        <v>67</v>
      </c>
      <c r="S24" s="33">
        <v>4</v>
      </c>
      <c r="T24" s="33">
        <v>2</v>
      </c>
      <c r="U24" s="33">
        <v>2</v>
      </c>
      <c r="V24" s="21">
        <v>40829.333333333336</v>
      </c>
      <c r="W24" s="21">
        <v>40830.333333333336</v>
      </c>
      <c r="X24" s="28" t="s">
        <v>69</v>
      </c>
      <c r="Y24" s="33" t="s">
        <v>67</v>
      </c>
      <c r="Z24" s="33">
        <v>1</v>
      </c>
      <c r="AA24">
        <v>10</v>
      </c>
      <c r="AB24">
        <v>2</v>
      </c>
      <c r="AC24">
        <v>0</v>
      </c>
      <c r="AD24">
        <v>0</v>
      </c>
      <c r="AE24">
        <v>0</v>
      </c>
      <c r="AF24">
        <v>3</v>
      </c>
      <c r="AG24">
        <v>6</v>
      </c>
      <c r="AH24">
        <v>2</v>
      </c>
      <c r="AI24">
        <f>SUM(Z24:AH24)</f>
        <v>24</v>
      </c>
    </row>
    <row r="25" spans="1:36">
      <c r="A25" s="18">
        <v>40830</v>
      </c>
      <c r="B25" s="19">
        <v>102006</v>
      </c>
      <c r="C25" s="36">
        <f>55*(0.1312-0.0201)</f>
        <v>6.1105</v>
      </c>
      <c r="D25" s="36">
        <f>55*(0.2423-0.0201)</f>
        <v>12.220999999999998</v>
      </c>
      <c r="E25" s="5" t="s">
        <v>71</v>
      </c>
      <c r="F25" s="5">
        <v>14</v>
      </c>
      <c r="G25" s="5">
        <v>12</v>
      </c>
      <c r="H25" s="5">
        <v>10</v>
      </c>
      <c r="I25" s="5">
        <v>14</v>
      </c>
      <c r="J25" s="5">
        <v>32</v>
      </c>
      <c r="K25" s="5">
        <v>25</v>
      </c>
      <c r="L25" s="5">
        <v>17</v>
      </c>
      <c r="M25" s="5">
        <v>12</v>
      </c>
      <c r="N25" s="5">
        <v>15</v>
      </c>
      <c r="O25" s="21">
        <v>40829.333333333336</v>
      </c>
      <c r="P25" s="21">
        <v>40830.5</v>
      </c>
      <c r="Q25" s="39">
        <v>28</v>
      </c>
      <c r="R25" s="33" t="s">
        <v>67</v>
      </c>
      <c r="S25" s="33">
        <v>2</v>
      </c>
      <c r="T25" s="33">
        <v>500</v>
      </c>
      <c r="U25" s="33">
        <v>2</v>
      </c>
      <c r="V25" s="21">
        <v>40829.333333333336</v>
      </c>
      <c r="W25" s="21">
        <v>40830.5</v>
      </c>
      <c r="X25" s="37" t="s">
        <v>76</v>
      </c>
      <c r="Y25" s="33" t="s">
        <v>67</v>
      </c>
      <c r="Z25" s="33">
        <v>0.5</v>
      </c>
      <c r="AA25">
        <v>25</v>
      </c>
      <c r="AB25">
        <v>0.5</v>
      </c>
      <c r="AC25">
        <v>0</v>
      </c>
      <c r="AD25">
        <v>0</v>
      </c>
      <c r="AE25">
        <v>2</v>
      </c>
      <c r="AF25">
        <v>0</v>
      </c>
      <c r="AG25">
        <v>0</v>
      </c>
      <c r="AH25">
        <v>0</v>
      </c>
      <c r="AI25" s="38">
        <v>28</v>
      </c>
      <c r="AJ25" t="s">
        <v>73</v>
      </c>
    </row>
    <row r="26" spans="1:36">
      <c r="A26" s="18">
        <v>40830</v>
      </c>
      <c r="B26" s="19">
        <v>112001</v>
      </c>
      <c r="C26" s="34">
        <v>4.7629999999999999</v>
      </c>
      <c r="D26" s="34">
        <v>7.5845000000000002</v>
      </c>
      <c r="E26" s="5" t="s">
        <v>72</v>
      </c>
      <c r="F26">
        <v>16</v>
      </c>
      <c r="G26">
        <v>16</v>
      </c>
      <c r="H26">
        <v>21</v>
      </c>
      <c r="I26">
        <v>29</v>
      </c>
      <c r="J26">
        <v>35</v>
      </c>
      <c r="K26">
        <v>21</v>
      </c>
      <c r="L26">
        <v>18</v>
      </c>
      <c r="M26">
        <v>10</v>
      </c>
      <c r="N26">
        <v>16</v>
      </c>
      <c r="O26" s="21">
        <v>40825.449999999997</v>
      </c>
      <c r="P26" s="21">
        <v>40826.449999999997</v>
      </c>
      <c r="Q26">
        <v>24</v>
      </c>
      <c r="R26" t="s">
        <v>67</v>
      </c>
      <c r="S26">
        <v>4</v>
      </c>
      <c r="T26">
        <v>2</v>
      </c>
      <c r="U26">
        <v>2</v>
      </c>
      <c r="V26" s="21">
        <v>40825.43472222222</v>
      </c>
      <c r="W26" s="21">
        <v>40826.43472222222</v>
      </c>
      <c r="X26" s="28" t="s">
        <v>69</v>
      </c>
      <c r="Y26" t="s">
        <v>67</v>
      </c>
      <c r="Z26">
        <v>0</v>
      </c>
      <c r="AA26">
        <v>13</v>
      </c>
      <c r="AB26">
        <v>1.5</v>
      </c>
      <c r="AC26">
        <v>0</v>
      </c>
      <c r="AD26">
        <v>0.5</v>
      </c>
      <c r="AE26">
        <v>9</v>
      </c>
      <c r="AF26">
        <v>0</v>
      </c>
      <c r="AG26">
        <v>0</v>
      </c>
      <c r="AH26">
        <v>0</v>
      </c>
      <c r="AI26">
        <v>24</v>
      </c>
    </row>
    <row r="27" spans="1:36">
      <c r="A27" s="18">
        <v>40830</v>
      </c>
      <c r="B27" s="19">
        <v>112018</v>
      </c>
      <c r="C27" s="36">
        <f>55*(0.091-0.0229)</f>
        <v>3.7454999999999998</v>
      </c>
      <c r="D27" s="36">
        <f>55*(0.3444-0.0229)</f>
        <v>17.682500000000001</v>
      </c>
      <c r="E27" s="5" t="s">
        <v>71</v>
      </c>
      <c r="F27" s="5">
        <v>14</v>
      </c>
      <c r="G27" s="5">
        <v>12</v>
      </c>
      <c r="H27" s="5">
        <v>10</v>
      </c>
      <c r="I27" s="5">
        <v>14</v>
      </c>
      <c r="J27" s="5">
        <v>32</v>
      </c>
      <c r="K27" s="5">
        <v>25</v>
      </c>
      <c r="L27" s="5">
        <v>17</v>
      </c>
      <c r="M27" s="5">
        <v>12</v>
      </c>
      <c r="N27" s="5">
        <v>15</v>
      </c>
      <c r="O27" s="21">
        <v>40827.333333333336</v>
      </c>
      <c r="P27" s="21">
        <v>40830.4375</v>
      </c>
      <c r="Q27" s="35">
        <v>74.5</v>
      </c>
      <c r="R27" t="s">
        <v>67</v>
      </c>
      <c r="S27">
        <v>2</v>
      </c>
      <c r="T27">
        <v>50</v>
      </c>
      <c r="U27">
        <v>1</v>
      </c>
      <c r="V27" s="21">
        <v>40827.333333333336</v>
      </c>
      <c r="W27" s="21">
        <v>40830.4375</v>
      </c>
      <c r="X27" s="35">
        <v>74.5</v>
      </c>
      <c r="Y27" t="s">
        <v>67</v>
      </c>
      <c r="Z27">
        <v>0</v>
      </c>
      <c r="AA27">
        <v>34.5</v>
      </c>
      <c r="AB27">
        <v>5.5</v>
      </c>
      <c r="AC27">
        <v>0</v>
      </c>
      <c r="AD27">
        <v>4.5</v>
      </c>
      <c r="AE27">
        <v>0</v>
      </c>
      <c r="AF27">
        <v>30</v>
      </c>
      <c r="AG27">
        <v>0</v>
      </c>
      <c r="AH27">
        <v>0</v>
      </c>
      <c r="AI27" s="38">
        <v>74.5</v>
      </c>
      <c r="AJ27" t="s">
        <v>74</v>
      </c>
    </row>
    <row r="28" spans="1:36">
      <c r="C28" s="38"/>
      <c r="D28" s="38"/>
      <c r="O28" s="21"/>
      <c r="P28" s="21"/>
      <c r="V28" s="21"/>
      <c r="W28" s="21"/>
      <c r="X28" s="28"/>
    </row>
    <row r="29" spans="1:36">
      <c r="O29" s="21"/>
      <c r="P29" s="21"/>
      <c r="V29" s="21"/>
      <c r="W29" s="21"/>
      <c r="X29" s="28"/>
    </row>
    <row r="30" spans="1:36">
      <c r="O30" s="21"/>
      <c r="P30" s="21"/>
      <c r="V30" s="21"/>
      <c r="W30" s="21"/>
      <c r="X30" s="28"/>
    </row>
    <row r="31" spans="1:36">
      <c r="O31" s="21"/>
      <c r="P31" s="21"/>
      <c r="V31" s="21"/>
      <c r="W31" s="21"/>
      <c r="X31" s="28"/>
    </row>
    <row r="32" spans="1:36">
      <c r="O32" s="21"/>
      <c r="P32" s="21"/>
      <c r="V32" s="21"/>
      <c r="W32" s="21"/>
    </row>
    <row r="33" spans="15:23">
      <c r="O33" s="21"/>
      <c r="P33" s="21"/>
      <c r="V33" s="21"/>
      <c r="W33" s="21"/>
    </row>
    <row r="34" spans="15:23">
      <c r="O34" s="21"/>
      <c r="P34" s="21"/>
    </row>
  </sheetData>
  <mergeCells count="5">
    <mergeCell ref="E1:N1"/>
    <mergeCell ref="C1:D1"/>
    <mergeCell ref="O1:U1"/>
    <mergeCell ref="V1:Y1"/>
    <mergeCell ref="Z1:AI1"/>
  </mergeCells>
  <phoneticPr fontId="1"/>
  <pageMargins left="0.7" right="0.7" top="0.75" bottom="0.75" header="0.3" footer="0.3"/>
  <pageSetup paperSize="9" orientation="portrait" horizontalDpi="150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Shoko-Dell</dc:creator>
  <cp:lastModifiedBy>Public</cp:lastModifiedBy>
  <dcterms:created xsi:type="dcterms:W3CDTF">2011-09-29T05:30:56Z</dcterms:created>
  <dcterms:modified xsi:type="dcterms:W3CDTF">2011-10-14T02:58:35Z</dcterms:modified>
</cp:coreProperties>
</file>